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8920" windowHeight="1242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I10" i="1"/>
  <c r="I14" i="1" l="1"/>
  <c r="K14" i="1" s="1"/>
  <c r="E16" i="1"/>
  <c r="F16" i="1"/>
  <c r="J16" i="1"/>
  <c r="D16" i="1"/>
  <c r="D17" i="1" s="1"/>
  <c r="I13" i="1"/>
  <c r="I12" i="1"/>
  <c r="K12" i="1" s="1"/>
  <c r="I11" i="1"/>
  <c r="K11" i="1" s="1"/>
  <c r="I16" i="1" l="1"/>
  <c r="K13" i="1"/>
  <c r="K16" i="1" s="1"/>
  <c r="E17" i="1" l="1"/>
  <c r="F17" i="1"/>
  <c r="J17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I17" i="1" l="1"/>
  <c r="K17" i="1" l="1"/>
</calcChain>
</file>

<file path=xl/sharedStrings.xml><?xml version="1.0" encoding="utf-8"?>
<sst xmlns="http://schemas.openxmlformats.org/spreadsheetml/2006/main" count="35" uniqueCount="33">
  <si>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</si>
  <si>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</si>
  <si>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</si>
  <si>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</si>
  <si>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</si>
  <si>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</si>
  <si>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</si>
  <si>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</si>
  <si>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</si>
  <si>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</si>
  <si>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</si>
  <si>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</si>
  <si>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</si>
  <si>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</si>
  <si>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</si>
  <si>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</si>
  <si>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</si>
  <si>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</si>
  <si>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</si>
  <si>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дс1</t>
  </si>
  <si>
    <t>дс2</t>
  </si>
  <si>
    <t>дс3</t>
  </si>
  <si>
    <t>дс5</t>
  </si>
  <si>
    <t xml:space="preserve">Директор </t>
  </si>
  <si>
    <t>___________________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</si>
  <si>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БО 1-2 этапы</t>
    </r>
    <r>
      <rPr>
        <sz val="11"/>
        <color theme="1"/>
        <rFont val="Times New Roman"/>
        <family val="1"/>
        <charset val="204"/>
      </rPr>
      <t xml:space="preserve">
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инв. № ИЭС000365224</t>
    </r>
  </si>
  <si>
    <t xml:space="preserve"> от "      "                              2024 г.</t>
  </si>
  <si>
    <t>30.11.2025 г.</t>
  </si>
  <si>
    <t xml:space="preserve">Приложение № 16 к договору подряда № 16/КС-2024 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</si>
  <si>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312 однофаз. ИПУ ФЛ + 100 трехфаз. ИПУ ФЛ + 4 БС</t>
  </si>
  <si>
    <t>Индекс-дефлятор на 2025 г., руб. без НДС</t>
  </si>
  <si>
    <t>Модернизация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Братское отделение. 2 этап», 108 трехфаз. ИПУ ФЛ + 10 БС</t>
  </si>
  <si>
    <t>Непредвиденные затраты 1,043,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</si>
</sst>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4" fontId="2" fillId="0" borderId="1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zoomScale="120" zoomScaleNormal="120" workbookViewId="0">
      <selection activeCell="I10" sqref="I10:K10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8" width="16.5703125" customWidth="1"/>
    <col min="9" max="9" width="16.140625" customWidth="1"/>
    <col min="10" max="10" width="14" customWidth="1"/>
    <col min="11" max="12" width="15.7109375" customWidth="1"/>
    <col min="13" max="13" width="12.42578125" bestFit="1" customWidth="1"/>
    <col min="14" max="14" width="12.28515625" customWidth="1"/>
    <col min="15" max="15" width="12" customWidth="1"/>
    <col min="16" max="16" width="12.85546875" customWidth="1"/>
    <col min="17" max="17" width="13.7109375" customWidth="1"/>
    <col min="18" max="18" width="17" customWidth="1"/>
  </cols>
  <sheetData>
    <row r="1" spans="1:17" x14ac:dyDescent="0.25">
      <c r="A1" s="1"/>
      <c r="B1" s="25" t="s">
        <v>28</v>
      </c>
      <c r="C1" s="25"/>
      <c r="D1" s="25"/>
      <c r="E1" s="25"/>
      <c r="F1" s="25"/>
      <c r="G1" s="25"/>
      <c r="H1" s="25"/>
      <c r="I1" s="25"/>
      <c r="J1" s="25"/>
      <c r="K1" s="25"/>
      <c r="L1" s="9"/>
    </row>
    <row r="2" spans="1:17" x14ac:dyDescent="0.25">
      <c r="A2" s="1"/>
      <c r="B2" s="1"/>
      <c r="C2" s="1"/>
      <c r="D2" s="26" t="s">
        <v>26</v>
      </c>
      <c r="E2" s="26"/>
      <c r="F2" s="26"/>
      <c r="G2" s="26"/>
      <c r="H2" s="26"/>
      <c r="I2" s="26"/>
      <c r="J2" s="26"/>
      <c r="K2" s="26"/>
      <c r="L2" s="9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7" ht="60" customHeight="1" x14ac:dyDescent="0.25">
      <c r="A4" s="28" t="s">
        <v>25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12"/>
    </row>
    <row r="5" spans="1:17" ht="60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2" t="s">
        <v>32</v>
      </c>
      <c r="H5" s="2" t="s">
        <v>30</v>
      </c>
      <c r="I5" s="3" t="s">
        <v>7</v>
      </c>
      <c r="J5" s="5" t="s">
        <v>9</v>
      </c>
      <c r="K5" s="2" t="s">
        <v>8</v>
      </c>
      <c r="L5" s="12"/>
    </row>
    <row r="6" spans="1:17" x14ac:dyDescent="0.25">
      <c r="A6" s="27" t="s">
        <v>16</v>
      </c>
      <c r="B6" s="27"/>
      <c r="C6" s="27"/>
      <c r="D6" s="27"/>
      <c r="E6" s="27"/>
      <c r="F6" s="27"/>
      <c r="G6" s="27"/>
      <c r="H6" s="27"/>
      <c r="I6" s="27"/>
      <c r="J6" s="4"/>
      <c r="K6" s="7"/>
      <c r="L6" s="13"/>
    </row>
    <row r="7" spans="1:17" ht="120" x14ac:dyDescent="0.25">
      <c r="A7" s="6" t="s">
        <v>3</v>
      </c>
      <c r="B7" s="24" t="s">
        <v>29</v>
      </c>
      <c r="C7" s="16" t="s">
        <v>27</v>
      </c>
      <c r="D7" s="8"/>
      <c r="E7" s="8"/>
      <c r="F7" s="8"/>
      <c r="G7" s="8"/>
      <c r="H7" s="8"/>
      <c r="I7" s="8"/>
      <c r="J7" s="8"/>
      <c r="K7" s="8"/>
      <c r="L7" s="14"/>
      <c r="M7" s="18"/>
      <c r="N7" s="17"/>
      <c r="O7" s="20"/>
      <c r="P7" s="17"/>
      <c r="Q7" s="18"/>
    </row>
    <row r="8" spans="1:17" x14ac:dyDescent="0.25">
      <c r="A8" s="29" t="s">
        <v>18</v>
      </c>
      <c r="B8" s="30"/>
      <c r="C8" s="30"/>
      <c r="D8" s="30"/>
      <c r="E8" s="30"/>
      <c r="F8" s="30"/>
      <c r="G8" s="30"/>
      <c r="H8" s="30"/>
      <c r="I8" s="30"/>
      <c r="J8" s="30"/>
      <c r="K8" s="31"/>
      <c r="L8" s="14"/>
      <c r="M8" s="18"/>
      <c r="N8" s="17"/>
      <c r="O8" s="20"/>
      <c r="P8" s="17"/>
      <c r="Q8" s="18"/>
    </row>
    <row r="9" spans="1:17" ht="120" x14ac:dyDescent="0.25">
      <c r="A9" s="6" t="s">
        <v>17</v>
      </c>
      <c r="B9" s="24" t="s">
        <v>31</v>
      </c>
      <c r="C9" s="16" t="s">
        <v>27</v>
      </c>
      <c r="D9" s="16"/>
      <c r="E9" s="16"/>
      <c r="F9" s="16"/>
      <c r="G9" s="16"/>
      <c r="H9" s="16"/>
      <c r="I9" s="16"/>
      <c r="J9" s="16"/>
      <c r="K9" s="16"/>
      <c r="L9" s="14"/>
      <c r="M9" s="18"/>
      <c r="N9" s="17"/>
      <c r="O9" s="20"/>
      <c r="P9" s="17"/>
      <c r="Q9" s="18"/>
    </row>
    <row r="10" spans="1:17" ht="29.25" customHeight="1" x14ac:dyDescent="0.25">
      <c r="A10" s="4"/>
      <c r="B10" s="10" t="s">
        <v>2</v>
      </c>
      <c r="C10" s="10"/>
      <c r="D10" s="21">
        <v>1479336.9600000002</v>
      </c>
      <c r="E10" s="21">
        <v>6615331.9699999997</v>
      </c>
      <c r="F10" s="21">
        <v>854409.04</v>
      </c>
      <c r="G10" s="21">
        <v>384810.35</v>
      </c>
      <c r="H10" s="21">
        <v>541365.52</v>
      </c>
      <c r="I10" s="21">
        <f>SUM(D10:H10)</f>
        <v>9875253.839999998</v>
      </c>
      <c r="J10" s="21">
        <v>1975050.77</v>
      </c>
      <c r="K10" s="21">
        <f>SUM(I10:J10)</f>
        <v>11850304.609999998</v>
      </c>
      <c r="L10" s="15"/>
    </row>
    <row r="11" spans="1:17" ht="29.25" hidden="1" customHeight="1" x14ac:dyDescent="0.25">
      <c r="A11" s="22"/>
      <c r="B11" s="23"/>
      <c r="C11" s="23" t="s">
        <v>19</v>
      </c>
      <c r="D11" s="15">
        <v>183927.91</v>
      </c>
      <c r="E11" s="15">
        <v>829287.35</v>
      </c>
      <c r="F11" s="15">
        <v>0</v>
      </c>
      <c r="G11" s="15"/>
      <c r="H11" s="15"/>
      <c r="I11" s="15">
        <f>SUM(D11:F11)</f>
        <v>1013215.26</v>
      </c>
      <c r="J11" s="15">
        <v>202643.05</v>
      </c>
      <c r="K11" s="15">
        <f>SUM(I11:J11)</f>
        <v>1215858.31</v>
      </c>
      <c r="L11" s="15"/>
    </row>
    <row r="12" spans="1:17" ht="29.25" hidden="1" customHeight="1" x14ac:dyDescent="0.25">
      <c r="A12" s="22"/>
      <c r="B12" s="23"/>
      <c r="C12" s="23" t="s">
        <v>20</v>
      </c>
      <c r="D12" s="15">
        <v>865188.62000000011</v>
      </c>
      <c r="E12" s="15">
        <v>4713130.41</v>
      </c>
      <c r="F12" s="15">
        <v>358500.21</v>
      </c>
      <c r="G12" s="15"/>
      <c r="H12" s="15"/>
      <c r="I12" s="15">
        <f>SUM(D12:F12)</f>
        <v>5936819.2400000002</v>
      </c>
      <c r="J12" s="15">
        <v>1187363.8500000001</v>
      </c>
      <c r="K12" s="15">
        <f>SUM(I12:J12)</f>
        <v>7124183.0899999999</v>
      </c>
      <c r="L12" s="15"/>
    </row>
    <row r="13" spans="1:17" ht="29.25" hidden="1" customHeight="1" x14ac:dyDescent="0.25">
      <c r="A13" s="22"/>
      <c r="B13" s="23"/>
      <c r="C13" s="23" t="s">
        <v>21</v>
      </c>
      <c r="D13" s="15">
        <v>7539510.1800000006</v>
      </c>
      <c r="E13" s="15">
        <v>21812129.030000001</v>
      </c>
      <c r="F13" s="15">
        <v>1715982.01</v>
      </c>
      <c r="G13" s="15"/>
      <c r="H13" s="15"/>
      <c r="I13" s="15">
        <f>SUM(D13:F13)</f>
        <v>31067621.220000003</v>
      </c>
      <c r="J13" s="15">
        <v>6213524.2400000002</v>
      </c>
      <c r="K13" s="15">
        <f>SUM(I13:J13)</f>
        <v>37281145.460000001</v>
      </c>
      <c r="L13" s="15"/>
    </row>
    <row r="14" spans="1:17" ht="29.25" hidden="1" customHeight="1" x14ac:dyDescent="0.25">
      <c r="A14" s="22"/>
      <c r="B14" s="23"/>
      <c r="C14" s="23" t="s">
        <v>22</v>
      </c>
      <c r="D14" s="15">
        <v>1509590.29</v>
      </c>
      <c r="E14" s="15">
        <v>5201228.4400000004</v>
      </c>
      <c r="F14" s="15">
        <v>191098.53</v>
      </c>
      <c r="G14" s="15"/>
      <c r="H14" s="15"/>
      <c r="I14" s="15">
        <f>SUM(D14:F14)+F15</f>
        <v>7398855.3000000007</v>
      </c>
      <c r="J14" s="15">
        <v>1479771.06</v>
      </c>
      <c r="K14" s="15">
        <f>SUM(I14:J14)</f>
        <v>8878626.3600000013</v>
      </c>
      <c r="L14" s="15"/>
    </row>
    <row r="15" spans="1:17" ht="29.25" hidden="1" customHeight="1" x14ac:dyDescent="0.25">
      <c r="A15" s="22"/>
      <c r="B15" s="23"/>
      <c r="C15" s="23"/>
      <c r="D15" s="15"/>
      <c r="E15" s="15"/>
      <c r="F15" s="15">
        <v>496938.04</v>
      </c>
      <c r="G15" s="15"/>
      <c r="H15" s="15"/>
      <c r="I15" s="15"/>
      <c r="J15" s="15"/>
      <c r="K15" s="15"/>
      <c r="L15" s="15"/>
    </row>
    <row r="16" spans="1:17" ht="29.25" hidden="1" customHeight="1" x14ac:dyDescent="0.25">
      <c r="A16" s="22"/>
      <c r="B16" s="23"/>
      <c r="C16" s="23"/>
      <c r="D16" s="15">
        <f t="shared" ref="D16:K16" si="0">SUM(D11:D14)</f>
        <v>10098217</v>
      </c>
      <c r="E16" s="15">
        <f t="shared" si="0"/>
        <v>32555775.23</v>
      </c>
      <c r="F16" s="15">
        <f t="shared" si="0"/>
        <v>2265580.75</v>
      </c>
      <c r="G16" s="15"/>
      <c r="H16" s="15"/>
      <c r="I16" s="15">
        <f t="shared" si="0"/>
        <v>45416511.019999996</v>
      </c>
      <c r="J16" s="15">
        <f t="shared" si="0"/>
        <v>9083302.2000000011</v>
      </c>
      <c r="K16" s="15">
        <f t="shared" si="0"/>
        <v>54499813.219999999</v>
      </c>
      <c r="L16" s="15"/>
    </row>
    <row r="17" spans="1:12" ht="29.25" hidden="1" customHeight="1" x14ac:dyDescent="0.25">
      <c r="A17" s="22"/>
      <c r="B17" s="23"/>
      <c r="C17" s="23"/>
      <c r="D17" s="15">
        <f t="shared" ref="D17:K17" si="1">D10-D16</f>
        <v>-8618880.0399999991</v>
      </c>
      <c r="E17" s="15">
        <f t="shared" si="1"/>
        <v>-25940443.260000002</v>
      </c>
      <c r="F17" s="15">
        <f t="shared" si="1"/>
        <v>-1411171.71</v>
      </c>
      <c r="G17" s="15"/>
      <c r="H17" s="15"/>
      <c r="I17" s="15">
        <f t="shared" si="1"/>
        <v>-35541257.18</v>
      </c>
      <c r="J17" s="15">
        <f t="shared" si="1"/>
        <v>-7108251.4300000016</v>
      </c>
      <c r="K17" s="15">
        <f t="shared" si="1"/>
        <v>-42649508.609999999</v>
      </c>
      <c r="L17" s="15"/>
    </row>
    <row r="18" spans="1:12" ht="29.25" hidden="1" customHeight="1" x14ac:dyDescent="0.25">
      <c r="A18" s="22"/>
      <c r="B18" s="23"/>
      <c r="C18" s="23"/>
      <c r="D18" s="15">
        <v>516599.93999999948</v>
      </c>
      <c r="E18" s="15">
        <v>376236.72000000253</v>
      </c>
      <c r="F18" s="15">
        <v>13759.100000000093</v>
      </c>
      <c r="G18" s="15"/>
      <c r="H18" s="15"/>
      <c r="I18" s="15">
        <v>409657.72000000626</v>
      </c>
      <c r="J18" s="15">
        <v>81931.549999998882</v>
      </c>
      <c r="K18" s="15">
        <v>491589.27000000299</v>
      </c>
      <c r="L18" s="15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2" x14ac:dyDescent="0.25">
      <c r="A21" s="1"/>
      <c r="B21" s="11" t="s">
        <v>10</v>
      </c>
      <c r="C21" s="11"/>
      <c r="D21" s="1"/>
      <c r="E21" s="1"/>
      <c r="F21" s="1"/>
      <c r="G21" s="1"/>
      <c r="H21" s="1"/>
      <c r="I21" s="11" t="s">
        <v>11</v>
      </c>
      <c r="J21" s="1"/>
    </row>
    <row r="22" spans="1:12" x14ac:dyDescent="0.25">
      <c r="A22" s="1"/>
      <c r="B22" s="1" t="s">
        <v>23</v>
      </c>
      <c r="C22" s="1"/>
      <c r="D22" s="1"/>
      <c r="E22" s="1"/>
      <c r="F22" s="1"/>
      <c r="G22" s="1"/>
      <c r="H22" s="1"/>
      <c r="I22" s="1" t="s">
        <v>12</v>
      </c>
      <c r="J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2" x14ac:dyDescent="0.25">
      <c r="A24" s="1"/>
      <c r="B24" s="1" t="s">
        <v>24</v>
      </c>
      <c r="C24" s="1"/>
      <c r="D24" s="1"/>
      <c r="E24" s="1"/>
      <c r="F24" s="1"/>
      <c r="G24" s="1"/>
      <c r="H24" s="1"/>
      <c r="I24" s="1" t="s">
        <v>13</v>
      </c>
      <c r="J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2" x14ac:dyDescent="0.25">
      <c r="A26" s="1"/>
      <c r="B26" s="1" t="s">
        <v>14</v>
      </c>
      <c r="C26" s="1"/>
      <c r="D26" s="1"/>
      <c r="E26" s="1"/>
      <c r="F26" s="1"/>
      <c r="G26" s="1"/>
      <c r="H26" s="1"/>
      <c r="I26" s="1" t="s">
        <v>14</v>
      </c>
      <c r="J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2" x14ac:dyDescent="0.25">
      <c r="A28" s="1"/>
      <c r="B28" s="1"/>
      <c r="C28" s="1"/>
      <c r="D28" s="19"/>
      <c r="E28" s="19"/>
      <c r="F28" s="19"/>
      <c r="G28" s="19"/>
      <c r="H28" s="19"/>
      <c r="I28" s="19"/>
      <c r="J28" s="19"/>
      <c r="K28" s="19"/>
    </row>
    <row r="29" spans="1:12" x14ac:dyDescent="0.25">
      <c r="A29" s="1"/>
      <c r="B29" s="1"/>
      <c r="C29" s="1"/>
      <c r="D29" s="19"/>
      <c r="E29" s="19"/>
      <c r="F29" s="19"/>
      <c r="G29" s="19"/>
      <c r="H29" s="19"/>
      <c r="I29" s="19"/>
      <c r="J29" s="19"/>
      <c r="K29" s="19"/>
    </row>
    <row r="30" spans="1:12" x14ac:dyDescent="0.25">
      <c r="A30" s="1"/>
      <c r="B30" s="1"/>
      <c r="C30" s="1"/>
      <c r="D30" s="19"/>
      <c r="E30" s="19"/>
      <c r="F30" s="19"/>
      <c r="G30" s="19"/>
      <c r="H30" s="19"/>
      <c r="I30" s="19"/>
      <c r="J30" s="19"/>
      <c r="K30" s="19"/>
    </row>
    <row r="31" spans="1:12" x14ac:dyDescent="0.25">
      <c r="A31" s="1"/>
      <c r="B31" s="1"/>
      <c r="C31" s="1"/>
      <c r="D31" s="19"/>
      <c r="E31" s="19"/>
      <c r="F31" s="19"/>
      <c r="G31" s="19"/>
      <c r="H31" s="19"/>
      <c r="I31" s="19"/>
      <c r="J31" s="19"/>
      <c r="K31" s="19"/>
    </row>
    <row r="32" spans="1:12" x14ac:dyDescent="0.25">
      <c r="A32" s="1"/>
      <c r="B32" s="1"/>
      <c r="C32" s="1"/>
      <c r="D32" s="19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9"/>
      <c r="E33" s="1"/>
      <c r="F33" s="1"/>
      <c r="G33" s="1"/>
      <c r="H33" s="1"/>
      <c r="I33" s="1"/>
      <c r="J33" s="1"/>
    </row>
    <row r="34" spans="1:10" x14ac:dyDescent="0.25">
      <c r="D34" s="19"/>
    </row>
  </sheetData>
  <mergeCells count="5">
    <mergeCell ref="B1:K1"/>
    <mergeCell ref="D2:K2"/>
    <mergeCell ref="A6:I6"/>
    <mergeCell ref="A4:K4"/>
    <mergeCell ref="A8:K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6">
        <v>2394286</v>
      </c>
      <c r="B2" s="16">
        <v>14340911</v>
      </c>
      <c r="C2" s="16">
        <v>2218866</v>
      </c>
      <c r="D2" s="16">
        <f>SUM(A2:C2)</f>
        <v>18954063</v>
      </c>
      <c r="E2" s="16">
        <f>F2-D2</f>
        <v>3790812.5999999978</v>
      </c>
      <c r="F2" s="16">
        <f>D2*1.2</f>
        <v>22744875.599999998</v>
      </c>
    </row>
    <row r="3" spans="1:6" x14ac:dyDescent="0.25">
      <c r="A3" s="16">
        <v>15936</v>
      </c>
      <c r="B3" s="16">
        <v>43359</v>
      </c>
      <c r="C3" s="16">
        <v>468</v>
      </c>
      <c r="D3" s="16">
        <f>SUM(A3:C3)</f>
        <v>59763</v>
      </c>
      <c r="E3" s="16">
        <f>F3-D3</f>
        <v>11952.599999999991</v>
      </c>
      <c r="F3" s="16">
        <f>D3*1.2</f>
        <v>71715.599999999991</v>
      </c>
    </row>
    <row r="4" spans="1:6" x14ac:dyDescent="0.25">
      <c r="A4" s="16">
        <v>373405</v>
      </c>
      <c r="B4" s="16">
        <v>2279325</v>
      </c>
      <c r="C4" s="16">
        <v>342369</v>
      </c>
      <c r="D4" s="16">
        <f>SUM(A4:C4)</f>
        <v>2995099</v>
      </c>
      <c r="E4" s="16">
        <f>F4-D4</f>
        <v>599019.79999999981</v>
      </c>
      <c r="F4" s="16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2024-12-18T03:26:29Z</dcterms:modified>
</cp:coreProperties>
</file>